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9" i="1" l="1"/>
  <c r="C9" i="1" l="1"/>
  <c r="D9" i="1" l="1"/>
  <c r="C33" i="1" l="1"/>
  <c r="C21" i="1" l="1"/>
  <c r="D28" i="1"/>
  <c r="B33" i="1" l="1"/>
  <c r="B21" i="1" l="1"/>
  <c r="D14" i="1" l="1"/>
  <c r="D15" i="1" l="1"/>
  <c r="D16" i="1"/>
  <c r="D17" i="1"/>
  <c r="D24" i="1" l="1"/>
  <c r="D25" i="1"/>
  <c r="D10" i="1" l="1"/>
  <c r="D12" i="1"/>
  <c r="D27" i="1" l="1"/>
  <c r="D23" i="1" l="1"/>
  <c r="D26" i="1"/>
  <c r="D30" i="1"/>
  <c r="D31" i="1"/>
  <c r="D32" i="1"/>
  <c r="D11" i="1"/>
  <c r="D13" i="1"/>
  <c r="D20" i="1"/>
  <c r="D33" i="1" l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<sst xmlns="http://schemas.openxmlformats.org/spreadsheetml/2006/main" count="41" uniqueCount="41">
  <si>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</si>
  <si>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</si>
  <si>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</si>
  <si>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</si>
  <si>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</si>
  <si>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</si>
  <si>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</si>
  <si>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</si>
  <si>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</si>
  <si>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</si>
  <si>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</si>
  <si>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</si>
  <si>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</si>
  <si>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</si>
  <si>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</si>
  <si>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</si>
  <si>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</si>
  <si>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</si>
  <si>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</si>
  <si>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</si>
  <si>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</si>
  <si>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</si>
  <si>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</si>
  <si>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</si>
  <si>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</si>
  <si>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</si>
  <si>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</si>
  <si>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</si>
  <si>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</si>
  <si>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</si>
  <si>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Бюджет сельского поселения Темясовский сельсовет муниципального района Баймакский район Республики Башкортостан</t>
  </si>
  <si>
    <t>Другие вопросы в области национальной экономики</t>
  </si>
  <si>
    <t>ДОХОДЫ ОТ ПРОДАЖИ МАТЕРИАЛЬНЫХ И НЕМАТЕРИАЛЬНЫХ АКТИВОВ</t>
  </si>
  <si>
    <t>ПРОЧИЕ НЕНАЛОГОВЫЕ ДОХОДЫ</t>
  </si>
  <si>
    <t>ДОХОДЫ ОТ ОКАЗАНИЯ ПЛАТНЫХ УСЛУГ И КОМПЕНСАЦИЯ ЗАТРАТ ГОСУДАРСТВА</t>
  </si>
  <si>
    <t xml:space="preserve">ЗЕМЕЛЬНЫЙ НАЛОГ </t>
  </si>
  <si>
    <t>ДОХОДЫ ОТ ИСПОЛЬЗОВАНИЯ ИМУЩЕСТВА,НАХОДЯЩЕГОСЯ В ГОСУДАРСТВЕННОЙ И МУНИЦИПАЛЬНОЙ СОБСТВЕННОСТИ</t>
  </si>
  <si>
    <t>на 01 июня 2022 года</t>
  </si>
  <si>
    <t>Исп. Каскинова Ю.А.</t>
  </si>
  <si>
    <t>Мухитов Д.Т.</t>
  </si>
  <si>
    <t>Вр.и.о.главы сельского поселения: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</si>
</sst>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3" fontId="6" fillId="2" borderId="2" xfId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37" sqref="A3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30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37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f>B10+B11+B12+B13+B14+B15+B16+B17+B18+B19</f>
        <v>3679425</v>
      </c>
      <c r="C9" s="9">
        <f>C10+C11+C12+C13+C14+C15+C16+C17+C18+C19</f>
        <v>803527.88000000012</v>
      </c>
      <c r="D9" s="10">
        <f t="shared" ref="D9:D21" si="0">C9/B9*100</f>
        <v>21.838408990535211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377600</v>
      </c>
      <c r="C10" s="20">
        <v>168230.33</v>
      </c>
      <c r="D10" s="10">
        <f t="shared" si="0"/>
        <v>44.552523834745763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650000</v>
      </c>
      <c r="C11" s="9">
        <v>27760.31</v>
      </c>
      <c r="D11" s="10">
        <f t="shared" si="0"/>
        <v>4.2708169230769233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35</v>
      </c>
      <c r="B12" s="9">
        <v>1814600</v>
      </c>
      <c r="C12" s="9">
        <v>264292.58</v>
      </c>
      <c r="D12" s="10">
        <f t="shared" ref="D12" si="1">C12/B12*100</f>
        <v>14.564784525515265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40000</v>
      </c>
      <c r="C13" s="9">
        <v>22200</v>
      </c>
      <c r="D13" s="10">
        <f t="shared" si="0"/>
        <v>55.500000000000007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67225</v>
      </c>
      <c r="C14" s="9">
        <v>170818.92</v>
      </c>
      <c r="D14" s="10">
        <f t="shared" si="0"/>
        <v>254.10029007065825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60000</v>
      </c>
      <c r="C15" s="9">
        <v>107783.3</v>
      </c>
      <c r="D15" s="10">
        <f t="shared" si="0"/>
        <v>179.63883333333334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33</v>
      </c>
      <c r="B16" s="12">
        <v>150000</v>
      </c>
      <c r="C16" s="9">
        <v>0</v>
      </c>
      <c r="D16" s="10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34</v>
      </c>
      <c r="B17" s="9">
        <v>20000</v>
      </c>
      <c r="C17" s="9">
        <v>42442.44</v>
      </c>
      <c r="D17" s="10">
        <f t="shared" si="0"/>
        <v>212.2122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32</v>
      </c>
      <c r="B18" s="9">
        <v>500000</v>
      </c>
      <c r="C18" s="9">
        <v>0</v>
      </c>
      <c r="D18" s="10">
        <v>0</v>
      </c>
      <c r="E18" s="6"/>
      <c r="F18" s="4"/>
      <c r="G18" s="4"/>
      <c r="H18" s="4"/>
      <c r="I18" s="4"/>
      <c r="J18" s="4"/>
      <c r="K18" s="4"/>
    </row>
    <row r="19" spans="1:11" s="2" customFormat="1" ht="32.25" customHeight="1" x14ac:dyDescent="0.25">
      <c r="A19" s="8" t="s">
        <v>36</v>
      </c>
      <c r="B19" s="9"/>
      <c r="C19" s="9"/>
      <c r="D19" s="10"/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4957936</v>
      </c>
      <c r="C20" s="9">
        <v>3547340</v>
      </c>
      <c r="D20" s="10">
        <f t="shared" si="0"/>
        <v>71.548725114644483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8637361</v>
      </c>
      <c r="C21" s="13">
        <f>C9+C20+C18</f>
        <v>4350867.88</v>
      </c>
      <c r="D21" s="10">
        <f t="shared" si="0"/>
        <v>50.372652943416398</v>
      </c>
      <c r="E21" s="6"/>
      <c r="F21" s="4"/>
      <c r="G21" s="4"/>
      <c r="H21" s="4"/>
      <c r="I21" s="4"/>
      <c r="J21" s="4"/>
      <c r="K21" s="4"/>
    </row>
    <row r="22" spans="1:11" x14ac:dyDescent="0.25">
      <c r="A22" s="29" t="s">
        <v>14</v>
      </c>
      <c r="B22" s="29"/>
      <c r="C22" s="29"/>
      <c r="D22" s="29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10">
        <v>866052</v>
      </c>
      <c r="C23" s="9">
        <v>324620.57</v>
      </c>
      <c r="D23" s="10">
        <f>C23/B23*100</f>
        <v>37.482803572995614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3480991.86</v>
      </c>
      <c r="C24" s="9">
        <v>1333778.92</v>
      </c>
      <c r="D24" s="10">
        <f t="shared" ref="D24:D25" si="2">C24/B24*100</f>
        <v>38.316059722127591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/>
      <c r="D25" s="10">
        <f t="shared" si="2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415600</v>
      </c>
      <c r="C26" s="9">
        <v>112222.65</v>
      </c>
      <c r="D26" s="10">
        <f t="shared" ref="D26:D32" si="3">C26/B26*100</f>
        <v>27.002562560153994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23</v>
      </c>
      <c r="B27" s="9">
        <v>1584500</v>
      </c>
      <c r="C27" s="20">
        <v>955542.07</v>
      </c>
      <c r="D27" s="10">
        <f t="shared" ref="D27:D28" si="4">C27/B27*100</f>
        <v>60.305589775954559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31</v>
      </c>
      <c r="B28" s="9">
        <v>15000</v>
      </c>
      <c r="C28" s="20">
        <v>15000</v>
      </c>
      <c r="D28" s="10">
        <f t="shared" si="4"/>
        <v>100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24</v>
      </c>
      <c r="B29" s="9">
        <v>203700</v>
      </c>
      <c r="C29" s="21">
        <v>185870.1</v>
      </c>
      <c r="D29" s="10">
        <v>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25</v>
      </c>
      <c r="B30" s="9">
        <v>1490881.14</v>
      </c>
      <c r="C30" s="20">
        <v>274306.8</v>
      </c>
      <c r="D30" s="10">
        <f t="shared" si="3"/>
        <v>18.398971765113348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26</v>
      </c>
      <c r="B31" s="9">
        <v>563636</v>
      </c>
      <c r="C31" s="9">
        <v>0</v>
      </c>
      <c r="D31" s="10">
        <f t="shared" si="3"/>
        <v>0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13</v>
      </c>
      <c r="B32" s="9">
        <v>14000</v>
      </c>
      <c r="C32" s="9">
        <v>0</v>
      </c>
      <c r="D32" s="10">
        <f t="shared" si="3"/>
        <v>0</v>
      </c>
      <c r="E32" s="14"/>
      <c r="F32" s="4"/>
      <c r="G32" s="4"/>
      <c r="H32" s="4"/>
      <c r="I32" s="4"/>
      <c r="J32" s="4"/>
      <c r="K32" s="4"/>
    </row>
    <row r="33" spans="1:11" x14ac:dyDescent="0.25">
      <c r="A33" s="15" t="s">
        <v>15</v>
      </c>
      <c r="B33" s="13">
        <f>SUM(B23:B32)</f>
        <v>8637361</v>
      </c>
      <c r="C33" s="13">
        <f>SUM(C23:C32)</f>
        <v>3201341.11</v>
      </c>
      <c r="D33" s="16">
        <f>C33/B33*100</f>
        <v>37.063879928140089</v>
      </c>
      <c r="E33" s="14"/>
      <c r="F33" s="4"/>
      <c r="G33" s="4"/>
      <c r="H33" s="4"/>
      <c r="I33" s="4"/>
      <c r="J33" s="4"/>
      <c r="K33" s="4"/>
    </row>
    <row r="34" spans="1:11" x14ac:dyDescent="0.25">
      <c r="A34" s="17" t="s">
        <v>16</v>
      </c>
      <c r="B34" s="18">
        <f>B21-B33</f>
        <v>0</v>
      </c>
      <c r="C34" s="18">
        <f>C21-C33</f>
        <v>1149526.77</v>
      </c>
      <c r="D34" s="19"/>
      <c r="E34" s="14"/>
      <c r="F34" s="4"/>
      <c r="G34" s="4"/>
      <c r="H34" s="4"/>
      <c r="I34" s="4"/>
      <c r="J34" s="4"/>
      <c r="K34" s="4"/>
    </row>
    <row r="35" spans="1:1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s="1" customFormat="1" x14ac:dyDescent="0.25">
      <c r="A36" s="14"/>
      <c r="B36" s="14"/>
      <c r="C36" s="14"/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 t="s">
        <v>40</v>
      </c>
      <c r="B37" s="14"/>
      <c r="C37" s="14" t="s">
        <v>39</v>
      </c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5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 t="s">
        <v>27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2022-06-16T06:35:20Z</dcterms:modified>
</cp:coreProperties>
</file>